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9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kevinstrel/Dropbox/Clients 23/Active Tax Organizer 24/"/>
    </mc:Choice>
  </mc:AlternateContent>
  <xr:revisionPtr revIDLastSave="0" documentId="8_{75E576FE-DB6F-8B41-876C-6A090F4CA146}" xr6:coauthVersionLast="47" xr6:coauthVersionMax="47" xr10:uidLastSave="{00000000-0000-0000-0000-000000000000}"/>
  <bookViews>
    <workbookView xWindow="980" yWindow="760" windowWidth="24240" windowHeight="18360" xr2:uid="{00000000-000D-0000-FFFF-FFFF00000000}"/>
  </bookViews>
  <sheets>
    <sheet name="Profit and Loss" sheetId="1" r:id="rId1"/>
    <sheet name="Home Office" sheetId="2" r:id="rId2"/>
  </sheets>
  <definedNames>
    <definedName name="_xlnm.Print_Area" localSheetId="0">'Profit and Loss'!$B$1:$E$58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2" l="1"/>
  <c r="D39" i="2" s="1"/>
  <c r="C44" i="2"/>
  <c r="C39" i="2"/>
  <c r="D26" i="2"/>
  <c r="C26" i="2"/>
  <c r="C12" i="1"/>
  <c r="C6" i="1"/>
  <c r="C43" i="2" l="1"/>
  <c r="C32" i="1"/>
  <c r="C56" i="1" s="1"/>
  <c r="C14" i="1"/>
  <c r="C58" i="1" l="1"/>
</calcChain>
</file>

<file path=xl/sharedStrings.xml><?xml version="1.0" encoding="utf-8"?>
<sst xmlns="http://schemas.openxmlformats.org/spreadsheetml/2006/main" count="90" uniqueCount="84">
  <si>
    <t>Income</t>
  </si>
  <si>
    <t>Total Income</t>
  </si>
  <si>
    <t>Cost of Goods</t>
  </si>
  <si>
    <t xml:space="preserve">Beginning Inventory </t>
  </si>
  <si>
    <t>Purchases of inventory &amp; Materials</t>
  </si>
  <si>
    <t xml:space="preserve">Ending Inventory </t>
  </si>
  <si>
    <t>Total Cost of Goods Sold</t>
  </si>
  <si>
    <t>Expenses</t>
  </si>
  <si>
    <t>Bank Charges</t>
  </si>
  <si>
    <t>Credit Card Processing Fees (Square)</t>
  </si>
  <si>
    <t>Electricity</t>
  </si>
  <si>
    <t>Equipment Rental</t>
  </si>
  <si>
    <t>Insurance</t>
  </si>
  <si>
    <t>Interest</t>
  </si>
  <si>
    <t>Office Supplies</t>
  </si>
  <si>
    <t>Rent</t>
  </si>
  <si>
    <t>Repairs &amp; Maintenance</t>
  </si>
  <si>
    <t>Stationery</t>
  </si>
  <si>
    <t>Subscriptions</t>
  </si>
  <si>
    <t>Supplies and Tools</t>
  </si>
  <si>
    <t>Training / Seminars</t>
  </si>
  <si>
    <t>Total Expenses</t>
  </si>
  <si>
    <t>Profit / (Loss)</t>
  </si>
  <si>
    <t>Interest Income</t>
  </si>
  <si>
    <t xml:space="preserve">Gross Profit </t>
  </si>
  <si>
    <t>(Total Income minus cost of goods sold)</t>
  </si>
  <si>
    <t>Postage and Shipping</t>
  </si>
  <si>
    <t>Advertising &amp; Website</t>
  </si>
  <si>
    <t>Software</t>
  </si>
  <si>
    <t>Education and Training</t>
  </si>
  <si>
    <t>Travel</t>
  </si>
  <si>
    <t>Auto Operating Expenses</t>
  </si>
  <si>
    <t>Auto Tolls, Parking and Ferry</t>
  </si>
  <si>
    <t>Utilities</t>
  </si>
  <si>
    <t>Insurance - Business</t>
  </si>
  <si>
    <t>Wages</t>
  </si>
  <si>
    <t>Taxes:  Taxes and Licences</t>
  </si>
  <si>
    <t>Taxes: Employer portion of payroll taxes</t>
  </si>
  <si>
    <t>Sales tax only if included in gross sales (Shoud be $0)</t>
  </si>
  <si>
    <t>Notes</t>
  </si>
  <si>
    <t>For some businesses, beginning and ending inventory will be zero.</t>
  </si>
  <si>
    <t>Legal, Professional and Accounting</t>
  </si>
  <si>
    <t>(More expense categories)</t>
  </si>
  <si>
    <t>(Gross profit minus expenses)</t>
  </si>
  <si>
    <t>Profit and Loss Statement</t>
  </si>
  <si>
    <t xml:space="preserve">Gross Sales normally does not include sales tax you charged your customers.  </t>
  </si>
  <si>
    <t>Gross Sales</t>
  </si>
  <si>
    <t xml:space="preserve">Commissions </t>
  </si>
  <si>
    <t>Contract labor</t>
  </si>
  <si>
    <t>Payments to most outside subcontractors over $600 require a 1099-NEC at year end.</t>
  </si>
  <si>
    <t>Total area of your home (sq ft)</t>
  </si>
  <si>
    <t>Percentage of home used for business</t>
  </si>
  <si>
    <t>Home Office Worksheet</t>
  </si>
  <si>
    <t>Real Estate Taxes</t>
  </si>
  <si>
    <t>Direct Expenses</t>
  </si>
  <si>
    <t>Indirect Expenses</t>
  </si>
  <si>
    <t>Deductible Mortgage Interest (Form 1098)</t>
  </si>
  <si>
    <t>These are expenses that benefit only the dedicated workspace</t>
  </si>
  <si>
    <t>Other expenses, list</t>
  </si>
  <si>
    <t>These are expenses that benefit the entire house, including the workspace</t>
  </si>
  <si>
    <t>Approximate depreciated expense for this year</t>
  </si>
  <si>
    <t>Repairs and Maintenance (Under $2,500 each)</t>
  </si>
  <si>
    <t>Actual Expense Method</t>
  </si>
  <si>
    <t>Simplified Square Footage Method</t>
  </si>
  <si>
    <t>Purchase price of the home itself, not including land</t>
  </si>
  <si>
    <t>New Roof, January 2021</t>
  </si>
  <si>
    <t>List amounts and dates of any other renovations</t>
  </si>
  <si>
    <t>Remodel of office space</t>
  </si>
  <si>
    <t>Home Office Expense (Whichever is higher)</t>
  </si>
  <si>
    <t>Area of your home used EXCLUSIVELY for business (sq ft)</t>
  </si>
  <si>
    <t xml:space="preserve">This sheet accompdates most Sole-Proprietor (Schedule C) situations. </t>
  </si>
  <si>
    <t>Home Office expenses (SEE NOTE)</t>
  </si>
  <si>
    <t>Square Footage</t>
  </si>
  <si>
    <t>Actual Expense Method.  (Optional Entry)</t>
  </si>
  <si>
    <t>Simplified Square Footage Method.</t>
  </si>
  <si>
    <t>Actual Expense Method Continued, Depreciation (Optional Entry)</t>
  </si>
  <si>
    <t xml:space="preserve">     </t>
  </si>
  <si>
    <t xml:space="preserve">            If you do not have a home office, enter "0" in "Total Area of your Home" to prevent calculation</t>
  </si>
  <si>
    <t>IMPORTANT:  Please note your business miles AND non-business miles in this note</t>
  </si>
  <si>
    <t>Telephone - Business Portion</t>
  </si>
  <si>
    <t>Insurance - Health, Owner of business</t>
  </si>
  <si>
    <t>Insurance - Employees Only</t>
  </si>
  <si>
    <t>AUTOMATIC CALUCLATION - Click over to the tab labeled "Home Office"</t>
  </si>
  <si>
    <t>Home office expenses are entered on the home office Tab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</si>
</sst>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m/d/yyyy\ h:mm:ss"/>
    <numFmt numFmtId="165" formatCode="\$#,##0.00;\(\$#,##0.00\)"/>
  </numFmts>
  <fonts count="21" x14ac:knownFonts="1">
    <font>
      <sz val="10"/>
      <color rgb="FF000000"/>
      <name val="Arial"/>
    </font>
    <font>
      <b/>
      <sz val="16"/>
      <color rgb="FF000000"/>
      <name val="Arial"/>
      <family val="2"/>
    </font>
    <font>
      <b/>
      <sz val="10"/>
      <color rgb="FF000000"/>
      <name val="Arial"/>
      <family val="2"/>
    </font>
    <font>
      <sz val="9"/>
      <color rgb="FF000000"/>
      <name val="Arial"/>
      <family val="2"/>
    </font>
    <font>
      <b/>
      <sz val="12"/>
      <color rgb="FF000000"/>
      <name val="Arial"/>
      <family val="2"/>
    </font>
    <font>
      <sz val="8"/>
      <color rgb="FF3333CC"/>
      <name val="Arial"/>
      <family val="2"/>
    </font>
    <font>
      <sz val="10"/>
      <color rgb="FF000000"/>
      <name val="Arial"/>
      <family val="2"/>
    </font>
    <font>
      <b/>
      <sz val="14"/>
      <color rgb="FF000000"/>
      <name val="Arial"/>
      <family val="2"/>
    </font>
    <font>
      <i/>
      <sz val="10"/>
      <color rgb="FF000000"/>
      <name val="Arial"/>
      <family val="2"/>
    </font>
    <font>
      <sz val="10"/>
      <color rgb="FF3333CC"/>
      <name val="Arial"/>
      <family val="2"/>
    </font>
    <font>
      <b/>
      <sz val="18"/>
      <color rgb="FF000000"/>
      <name val="Arial"/>
      <family val="2"/>
    </font>
    <font>
      <sz val="11"/>
      <color rgb="FF000000"/>
      <name val="Calibri"/>
      <family val="2"/>
    </font>
    <font>
      <sz val="11"/>
      <color theme="1"/>
      <name val="Aptos Narrow"/>
      <family val="2"/>
      <scheme val="minor"/>
    </font>
    <font>
      <b/>
      <sz val="14"/>
      <color rgb="FF000000"/>
      <name val="Calibri"/>
      <family val="2"/>
    </font>
    <font>
      <sz val="11"/>
      <color rgb="FF000000"/>
      <name val="Arial"/>
      <family val="2"/>
    </font>
    <font>
      <b/>
      <i/>
      <sz val="12"/>
      <color rgb="FFFF0000"/>
      <name val="Arial"/>
      <family val="2"/>
    </font>
    <font>
      <sz val="10"/>
      <color rgb="FFFF0000"/>
      <name val="Arial"/>
      <family val="2"/>
    </font>
    <font>
      <sz val="12"/>
      <color rgb="FF000000"/>
      <name val="Arial"/>
      <family val="2"/>
    </font>
    <font>
      <i/>
      <sz val="12"/>
      <color rgb="FF000000"/>
      <name val="Arial"/>
      <family val="2"/>
    </font>
    <font>
      <sz val="12"/>
      <name val="Arial"/>
      <family val="2"/>
    </font>
    <font>
      <b/>
      <sz val="12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72">
    <xf numFmtId="0" fontId="0" fillId="0" borderId="0" xfId="0" applyAlignment="1">
      <alignment wrapText="1"/>
    </xf>
    <xf numFmtId="164" fontId="5" fillId="0" borderId="0" xfId="0" applyNumberFormat="1" applyFont="1" applyAlignment="1">
      <alignment horizontal="left"/>
    </xf>
    <xf numFmtId="164" fontId="7" fillId="0" borderId="0" xfId="0" applyNumberFormat="1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164" fontId="3" fillId="0" borderId="0" xfId="0" applyNumberFormat="1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164" fontId="2" fillId="0" borderId="0" xfId="0" applyNumberFormat="1" applyFont="1" applyAlignment="1">
      <alignment horizontal="left" vertical="center" wrapText="1"/>
    </xf>
    <xf numFmtId="164" fontId="4" fillId="0" borderId="0" xfId="0" applyNumberFormat="1" applyFont="1" applyAlignment="1">
      <alignment horizontal="left" vertical="center" wrapText="1"/>
    </xf>
    <xf numFmtId="165" fontId="6" fillId="0" borderId="0" xfId="0" applyNumberFormat="1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wrapText="1"/>
    </xf>
    <xf numFmtId="164" fontId="9" fillId="0" borderId="0" xfId="0" applyNumberFormat="1" applyFont="1" applyAlignment="1">
      <alignment horizontal="left"/>
    </xf>
    <xf numFmtId="0" fontId="8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2" fillId="0" borderId="0" xfId="0" applyFont="1" applyAlignment="1">
      <alignment wrapText="1"/>
    </xf>
    <xf numFmtId="0" fontId="6" fillId="0" borderId="0" xfId="0" applyFont="1" applyAlignment="1">
      <alignment vertical="center" wrapText="1"/>
    </xf>
    <xf numFmtId="44" fontId="0" fillId="0" borderId="0" xfId="0" applyNumberFormat="1" applyAlignment="1">
      <alignment horizontal="right" wrapText="1"/>
    </xf>
    <xf numFmtId="44" fontId="0" fillId="0" borderId="0" xfId="0" applyNumberFormat="1" applyAlignment="1">
      <alignment horizontal="right" vertical="center" wrapText="1"/>
    </xf>
    <xf numFmtId="44" fontId="4" fillId="0" borderId="0" xfId="0" applyNumberFormat="1" applyFont="1" applyAlignment="1">
      <alignment horizontal="right" vertical="center" wrapText="1"/>
    </xf>
    <xf numFmtId="44" fontId="7" fillId="0" borderId="0" xfId="0" applyNumberFormat="1" applyFont="1" applyAlignment="1">
      <alignment horizontal="right" vertical="center" wrapText="1"/>
    </xf>
    <xf numFmtId="44" fontId="5" fillId="0" borderId="0" xfId="0" applyNumberFormat="1" applyFont="1" applyAlignment="1">
      <alignment horizontal="right"/>
    </xf>
    <xf numFmtId="0" fontId="0" fillId="0" borderId="0" xfId="0" applyAlignment="1">
      <alignment vertical="center" wrapText="1"/>
    </xf>
    <xf numFmtId="44" fontId="6" fillId="0" borderId="0" xfId="0" applyNumberFormat="1" applyFont="1" applyAlignment="1">
      <alignment horizontal="right" wrapText="1"/>
    </xf>
    <xf numFmtId="44" fontId="0" fillId="0" borderId="0" xfId="0" applyNumberFormat="1" applyAlignment="1">
      <alignment wrapText="1"/>
    </xf>
    <xf numFmtId="0" fontId="4" fillId="0" borderId="0" xfId="0" applyFont="1" applyAlignment="1">
      <alignment horizontal="left"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4" fontId="2" fillId="0" borderId="0" xfId="0" applyNumberFormat="1" applyFont="1" applyAlignment="1">
      <alignment wrapText="1"/>
    </xf>
    <xf numFmtId="0" fontId="13" fillId="0" borderId="0" xfId="0" applyFont="1" applyAlignment="1">
      <alignment wrapText="1"/>
    </xf>
    <xf numFmtId="0" fontId="1" fillId="0" borderId="0" xfId="0" applyFont="1" applyAlignment="1">
      <alignment horizontal="left" vertical="center" wrapText="1"/>
    </xf>
    <xf numFmtId="44" fontId="0" fillId="2" borderId="1" xfId="0" applyNumberFormat="1" applyFill="1" applyBorder="1" applyAlignment="1">
      <alignment vertical="center" wrapText="1"/>
    </xf>
    <xf numFmtId="0" fontId="14" fillId="0" borderId="0" xfId="0" applyFont="1" applyAlignment="1">
      <alignment horizontal="left" vertical="center" wrapText="1"/>
    </xf>
    <xf numFmtId="44" fontId="4" fillId="0" borderId="0" xfId="0" applyNumberFormat="1" applyFont="1" applyAlignment="1">
      <alignment vertical="center" wrapText="1"/>
    </xf>
    <xf numFmtId="44" fontId="4" fillId="0" borderId="0" xfId="1" applyFont="1" applyBorder="1" applyAlignment="1">
      <alignment vertical="center" wrapText="1"/>
    </xf>
    <xf numFmtId="0" fontId="12" fillId="0" borderId="0" xfId="0" applyFont="1" applyAlignment="1">
      <alignment vertical="center"/>
    </xf>
    <xf numFmtId="44" fontId="0" fillId="2" borderId="1" xfId="0" applyNumberFormat="1" applyFill="1" applyBorder="1" applyAlignment="1">
      <alignment vertical="center"/>
    </xf>
    <xf numFmtId="0" fontId="0" fillId="2" borderId="1" xfId="0" applyFill="1" applyBorder="1" applyAlignment="1">
      <alignment vertical="center" wrapText="1"/>
    </xf>
    <xf numFmtId="9" fontId="13" fillId="0" borderId="0" xfId="0" applyNumberFormat="1" applyFont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11" fillId="0" borderId="2" xfId="0" applyFont="1" applyBorder="1" applyAlignment="1" applyProtection="1">
      <alignment horizontal="center" vertical="center" wrapText="1"/>
      <protection locked="0"/>
    </xf>
    <xf numFmtId="44" fontId="0" fillId="0" borderId="1" xfId="0" applyNumberFormat="1" applyBorder="1" applyAlignment="1" applyProtection="1">
      <alignment vertical="center"/>
      <protection locked="0"/>
    </xf>
    <xf numFmtId="0" fontId="0" fillId="0" borderId="1" xfId="0" applyBorder="1" applyAlignment="1" applyProtection="1">
      <alignment vertical="center" wrapText="1"/>
      <protection locked="0"/>
    </xf>
    <xf numFmtId="44" fontId="0" fillId="0" borderId="1" xfId="0" applyNumberFormat="1" applyBorder="1" applyAlignment="1" applyProtection="1">
      <alignment vertical="center" wrapText="1"/>
      <protection locked="0"/>
    </xf>
    <xf numFmtId="44" fontId="0" fillId="0" borderId="2" xfId="0" applyNumberFormat="1" applyBorder="1" applyAlignment="1" applyProtection="1">
      <alignment vertical="center" wrapText="1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8" fillId="0" borderId="0" xfId="0" applyFont="1" applyAlignment="1" applyProtection="1">
      <alignment vertical="center" wrapText="1"/>
      <protection locked="0"/>
    </xf>
    <xf numFmtId="0" fontId="0" fillId="0" borderId="0" xfId="0" applyAlignment="1" applyProtection="1">
      <alignment vertical="center" wrapText="1"/>
      <protection locked="0"/>
    </xf>
    <xf numFmtId="44" fontId="0" fillId="0" borderId="1" xfId="1" applyFont="1" applyBorder="1" applyAlignment="1" applyProtection="1">
      <alignment vertical="center"/>
      <protection locked="0"/>
    </xf>
    <xf numFmtId="44" fontId="6" fillId="0" borderId="0" xfId="0" applyNumberFormat="1" applyFont="1" applyAlignment="1">
      <alignment horizontal="right" vertical="center" wrapText="1"/>
    </xf>
    <xf numFmtId="0" fontId="7" fillId="0" borderId="1" xfId="0" applyFont="1" applyBorder="1" applyAlignment="1">
      <alignment horizontal="left" vertical="center" wrapText="1"/>
    </xf>
    <xf numFmtId="0" fontId="11" fillId="0" borderId="3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left" vertical="center" wrapText="1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wrapText="1"/>
    </xf>
    <xf numFmtId="44" fontId="6" fillId="0" borderId="1" xfId="0" applyNumberFormat="1" applyFont="1" applyBorder="1" applyAlignment="1" applyProtection="1">
      <alignment horizontal="right" vertical="center" wrapText="1"/>
      <protection locked="0"/>
    </xf>
    <xf numFmtId="44" fontId="6" fillId="0" borderId="2" xfId="0" applyNumberFormat="1" applyFont="1" applyBorder="1" applyAlignment="1" applyProtection="1">
      <alignment horizontal="right" vertical="center" wrapText="1"/>
      <protection locked="0"/>
    </xf>
    <xf numFmtId="164" fontId="17" fillId="0" borderId="0" xfId="0" applyNumberFormat="1" applyFont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  <xf numFmtId="164" fontId="18" fillId="0" borderId="0" xfId="0" applyNumberFormat="1" applyFont="1" applyAlignment="1">
      <alignment horizontal="left" vertical="center" wrapText="1"/>
    </xf>
    <xf numFmtId="0" fontId="19" fillId="0" borderId="0" xfId="0" applyFont="1" applyAlignment="1">
      <alignment horizontal="left" vertical="center" wrapText="1"/>
    </xf>
    <xf numFmtId="0" fontId="17" fillId="0" borderId="0" xfId="0" applyFont="1" applyAlignment="1" applyProtection="1">
      <alignment horizontal="left" vertical="center" wrapText="1"/>
      <protection locked="0"/>
    </xf>
    <xf numFmtId="164" fontId="18" fillId="0" borderId="0" xfId="0" applyNumberFormat="1" applyFont="1" applyAlignment="1" applyProtection="1">
      <alignment horizontal="left" vertical="center" wrapText="1"/>
      <protection locked="0"/>
    </xf>
    <xf numFmtId="164" fontId="17" fillId="0" borderId="0" xfId="0" applyNumberFormat="1" applyFont="1" applyAlignment="1" applyProtection="1">
      <alignment horizontal="left" vertical="center" wrapText="1"/>
      <protection locked="0"/>
    </xf>
    <xf numFmtId="0" fontId="18" fillId="0" borderId="0" xfId="0" applyFont="1" applyAlignment="1">
      <alignment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17" fillId="0" borderId="0" xfId="0" applyFont="1" applyAlignment="1" applyProtection="1">
      <alignment horizontal="left" vertical="center"/>
      <protection locked="0"/>
    </xf>
    <xf numFmtId="0" fontId="20" fillId="0" borderId="0" xfId="0" applyFont="1" applyAlignment="1" applyProtection="1">
      <alignment horizontal="left" vertical="center"/>
      <protection locked="0"/>
    </xf>
    <xf numFmtId="0" fontId="17" fillId="0" borderId="0" xfId="0" applyFont="1" applyAlignment="1" applyProtection="1">
      <protection locked="0"/>
    </xf>
    <xf numFmtId="0" fontId="17" fillId="0" borderId="0" xfId="0" applyFont="1" applyAlignment="1"/>
    <xf numFmtId="0" fontId="10" fillId="0" borderId="0" xfId="0" applyFont="1" applyAlignment="1">
      <alignment horizontal="left" vertical="center" wrapText="1"/>
    </xf>
    <xf numFmtId="164" fontId="20" fillId="0" borderId="0" xfId="0" applyNumberFormat="1" applyFont="1" applyAlignment="1">
      <alignment horizontal="left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7</xdr:row>
      <xdr:rowOff>0</xdr:rowOff>
    </xdr:from>
    <xdr:to>
      <xdr:col>3</xdr:col>
      <xdr:colOff>355600</xdr:colOff>
      <xdr:row>8</xdr:row>
      <xdr:rowOff>76200</xdr:rowOff>
    </xdr:to>
    <xdr:pic>
      <xdr:nvPicPr>
        <xdr:cNvPr id="3" name="Graphic 2" descr="Back with solid fill">
          <a:extLst>
            <a:ext uri="{FF2B5EF4-FFF2-40B4-BE49-F238E27FC236}">
              <a16:creationId xmlns:a16="http://schemas.microsoft.com/office/drawing/2014/main" id="{CABEFD11-C4EB-8614-4F9E-8FF24BFD43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267700" y="2057400"/>
          <a:ext cx="355600" cy="3556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2</xdr:row>
      <xdr:rowOff>381000</xdr:rowOff>
    </xdr:from>
    <xdr:to>
      <xdr:col>1</xdr:col>
      <xdr:colOff>368300</xdr:colOff>
      <xdr:row>4</xdr:row>
      <xdr:rowOff>50800</xdr:rowOff>
    </xdr:to>
    <xdr:pic>
      <xdr:nvPicPr>
        <xdr:cNvPr id="4" name="Graphic 3" descr="Back with solid fill">
          <a:extLst>
            <a:ext uri="{FF2B5EF4-FFF2-40B4-BE49-F238E27FC236}">
              <a16:creationId xmlns:a16="http://schemas.microsoft.com/office/drawing/2014/main" id="{51AC97B6-83E0-1C4A-9FB7-4ECD70F4A6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31800" y="711200"/>
          <a:ext cx="355600" cy="355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B1:E60"/>
  <sheetViews>
    <sheetView tabSelected="1" workbookViewId="0">
      <selection activeCell="B3" sqref="B3"/>
    </sheetView>
  </sheetViews>
  <sheetFormatPr baseColWidth="10" defaultColWidth="12.6640625" defaultRowHeight="19" customHeight="1" x14ac:dyDescent="0.2"/>
  <cols>
    <col min="2" max="2" width="50.33203125" customWidth="1"/>
    <col min="3" max="3" width="24.1640625" style="16" customWidth="1"/>
    <col min="4" max="4" width="7.83203125" style="10" customWidth="1"/>
    <col min="5" max="5" width="90.6640625" style="69" customWidth="1"/>
    <col min="6" max="6" width="11.1640625" customWidth="1"/>
    <col min="7" max="19" width="8" customWidth="1"/>
  </cols>
  <sheetData>
    <row r="1" spans="2:5" ht="19" customHeight="1" x14ac:dyDescent="0.15">
      <c r="B1" s="70" t="s">
        <v>44</v>
      </c>
      <c r="C1" s="22"/>
      <c r="E1" s="64" t="s">
        <v>39</v>
      </c>
    </row>
    <row r="2" spans="2:5" s="21" customFormat="1" ht="19" customHeight="1" x14ac:dyDescent="0.15">
      <c r="B2" s="71" t="s">
        <v>83</v>
      </c>
      <c r="C2" s="17"/>
      <c r="D2" s="15"/>
      <c r="E2" s="65" t="s">
        <v>70</v>
      </c>
    </row>
    <row r="3" spans="2:5" s="3" customFormat="1" ht="19" customHeight="1" x14ac:dyDescent="0.15">
      <c r="B3" s="2" t="s">
        <v>0</v>
      </c>
      <c r="C3" s="17"/>
      <c r="D3" s="9"/>
      <c r="E3" s="66"/>
    </row>
    <row r="4" spans="2:5" s="3" customFormat="1" ht="25" customHeight="1" x14ac:dyDescent="0.15">
      <c r="B4" s="56" t="s">
        <v>46</v>
      </c>
      <c r="C4" s="54">
        <v>200000</v>
      </c>
      <c r="D4" s="9"/>
      <c r="E4" s="66" t="s">
        <v>45</v>
      </c>
    </row>
    <row r="5" spans="2:5" s="3" customFormat="1" ht="25" customHeight="1" thickBot="1" x14ac:dyDescent="0.2">
      <c r="B5" s="56" t="s">
        <v>23</v>
      </c>
      <c r="C5" s="55">
        <v>3</v>
      </c>
      <c r="D5" s="9"/>
      <c r="E5" s="66"/>
    </row>
    <row r="6" spans="2:5" s="3" customFormat="1" ht="25" customHeight="1" x14ac:dyDescent="0.15">
      <c r="B6" s="13" t="s">
        <v>1</v>
      </c>
      <c r="C6" s="18">
        <f>SUM(C4:C5)</f>
        <v>200003</v>
      </c>
      <c r="E6" s="66"/>
    </row>
    <row r="7" spans="2:5" s="3" customFormat="1" ht="19" customHeight="1" x14ac:dyDescent="0.15">
      <c r="C7" s="17"/>
      <c r="D7" s="8"/>
      <c r="E7" s="66"/>
    </row>
    <row r="8" spans="2:5" s="3" customFormat="1" ht="19" customHeight="1" x14ac:dyDescent="0.15">
      <c r="B8" s="5" t="s">
        <v>2</v>
      </c>
      <c r="C8" s="17"/>
      <c r="D8" s="8"/>
      <c r="E8" s="66"/>
    </row>
    <row r="9" spans="2:5" s="3" customFormat="1" ht="24" customHeight="1" x14ac:dyDescent="0.15">
      <c r="B9" s="57" t="s">
        <v>3</v>
      </c>
      <c r="C9" s="54">
        <v>25000</v>
      </c>
      <c r="D9" s="8"/>
      <c r="E9" s="66" t="s">
        <v>40</v>
      </c>
    </row>
    <row r="10" spans="2:5" s="3" customFormat="1" ht="24" customHeight="1" x14ac:dyDescent="0.15">
      <c r="B10" s="57" t="s">
        <v>4</v>
      </c>
      <c r="C10" s="54">
        <v>25000</v>
      </c>
      <c r="D10" s="8"/>
      <c r="E10" s="66"/>
    </row>
    <row r="11" spans="2:5" s="3" customFormat="1" ht="24" customHeight="1" thickBot="1" x14ac:dyDescent="0.2">
      <c r="B11" s="57" t="s">
        <v>5</v>
      </c>
      <c r="C11" s="55">
        <v>35000</v>
      </c>
      <c r="D11" s="8"/>
      <c r="E11" s="66"/>
    </row>
    <row r="12" spans="2:5" s="3" customFormat="1" ht="19" customHeight="1" x14ac:dyDescent="0.15">
      <c r="B12" s="13" t="s">
        <v>6</v>
      </c>
      <c r="C12" s="18">
        <f>C9+C10-C11</f>
        <v>15000</v>
      </c>
      <c r="E12" s="66"/>
    </row>
    <row r="13" spans="2:5" s="3" customFormat="1" ht="19" customHeight="1" x14ac:dyDescent="0.15">
      <c r="B13" s="6"/>
      <c r="C13" s="17"/>
      <c r="D13" s="8"/>
      <c r="E13" s="66"/>
    </row>
    <row r="14" spans="2:5" s="3" customFormat="1" ht="19" customHeight="1" x14ac:dyDescent="0.15">
      <c r="B14" s="2" t="s">
        <v>24</v>
      </c>
      <c r="C14" s="18">
        <f>C6-C12</f>
        <v>185003</v>
      </c>
      <c r="E14" s="66"/>
    </row>
    <row r="15" spans="2:5" s="3" customFormat="1" ht="19" customHeight="1" x14ac:dyDescent="0.15">
      <c r="B15" s="58" t="s">
        <v>25</v>
      </c>
      <c r="C15" s="17"/>
      <c r="D15" s="8"/>
      <c r="E15" s="66"/>
    </row>
    <row r="16" spans="2:5" s="3" customFormat="1" ht="19" customHeight="1" x14ac:dyDescent="0.15">
      <c r="C16" s="17"/>
      <c r="D16" s="9"/>
      <c r="E16" s="66"/>
    </row>
    <row r="17" spans="2:5" s="3" customFormat="1" ht="19" customHeight="1" x14ac:dyDescent="0.15">
      <c r="B17" s="2" t="s">
        <v>7</v>
      </c>
      <c r="C17" s="17"/>
      <c r="D17" s="9"/>
      <c r="E17" s="66"/>
    </row>
    <row r="18" spans="2:5" s="3" customFormat="1" ht="21" customHeight="1" x14ac:dyDescent="0.15">
      <c r="B18" s="56" t="s">
        <v>27</v>
      </c>
      <c r="C18" s="54">
        <v>500</v>
      </c>
      <c r="D18" s="9"/>
      <c r="E18" s="66"/>
    </row>
    <row r="19" spans="2:5" s="3" customFormat="1" ht="21" customHeight="1" x14ac:dyDescent="0.15">
      <c r="B19" s="56" t="s">
        <v>31</v>
      </c>
      <c r="C19" s="54"/>
      <c r="D19" s="9"/>
      <c r="E19" s="66"/>
    </row>
    <row r="20" spans="2:5" s="3" customFormat="1" ht="21" customHeight="1" x14ac:dyDescent="0.15">
      <c r="B20" s="56" t="s">
        <v>32</v>
      </c>
      <c r="C20" s="54"/>
      <c r="D20" s="9"/>
      <c r="E20" s="66" t="s">
        <v>78</v>
      </c>
    </row>
    <row r="21" spans="2:5" s="3" customFormat="1" ht="21" customHeight="1" x14ac:dyDescent="0.15">
      <c r="B21" s="56" t="s">
        <v>8</v>
      </c>
      <c r="C21" s="54"/>
      <c r="D21" s="9"/>
      <c r="E21" s="66"/>
    </row>
    <row r="22" spans="2:5" s="3" customFormat="1" ht="21" customHeight="1" x14ac:dyDescent="0.15">
      <c r="B22" s="59" t="s">
        <v>9</v>
      </c>
      <c r="C22" s="54"/>
      <c r="D22" s="9"/>
      <c r="E22" s="66"/>
    </row>
    <row r="23" spans="2:5" s="3" customFormat="1" ht="21" customHeight="1" x14ac:dyDescent="0.15">
      <c r="B23" s="57" t="s">
        <v>47</v>
      </c>
      <c r="C23" s="54"/>
      <c r="D23" s="9"/>
      <c r="E23" s="66"/>
    </row>
    <row r="24" spans="2:5" s="3" customFormat="1" ht="21" customHeight="1" x14ac:dyDescent="0.15">
      <c r="B24" s="57" t="s">
        <v>48</v>
      </c>
      <c r="C24" s="54"/>
      <c r="D24" s="9"/>
      <c r="E24" s="66" t="s">
        <v>49</v>
      </c>
    </row>
    <row r="25" spans="2:5" s="3" customFormat="1" ht="21" customHeight="1" x14ac:dyDescent="0.15">
      <c r="B25" s="57" t="s">
        <v>29</v>
      </c>
      <c r="C25" s="54"/>
      <c r="D25" s="9"/>
      <c r="E25" s="66"/>
    </row>
    <row r="26" spans="2:5" s="3" customFormat="1" ht="21" customHeight="1" x14ac:dyDescent="0.15">
      <c r="B26" s="56" t="s">
        <v>10</v>
      </c>
      <c r="C26" s="54"/>
      <c r="D26" s="9"/>
      <c r="E26" s="66"/>
    </row>
    <row r="27" spans="2:5" s="3" customFormat="1" ht="21" customHeight="1" x14ac:dyDescent="0.15">
      <c r="B27" s="57" t="s">
        <v>11</v>
      </c>
      <c r="C27" s="54"/>
      <c r="D27" s="9"/>
      <c r="E27" s="66"/>
    </row>
    <row r="28" spans="2:5" s="3" customFormat="1" ht="21" customHeight="1" x14ac:dyDescent="0.15">
      <c r="B28" s="57" t="s">
        <v>81</v>
      </c>
      <c r="C28" s="54"/>
      <c r="D28" s="9"/>
      <c r="E28" s="66"/>
    </row>
    <row r="29" spans="2:5" s="3" customFormat="1" ht="21" customHeight="1" x14ac:dyDescent="0.15">
      <c r="B29" s="57" t="s">
        <v>80</v>
      </c>
      <c r="C29" s="54"/>
      <c r="D29" s="9"/>
      <c r="E29" s="66"/>
    </row>
    <row r="30" spans="2:5" s="3" customFormat="1" ht="21" customHeight="1" x14ac:dyDescent="0.15">
      <c r="B30" s="56" t="s">
        <v>34</v>
      </c>
      <c r="C30" s="54"/>
      <c r="D30" s="9"/>
      <c r="E30" s="66"/>
    </row>
    <row r="31" spans="2:5" s="3" customFormat="1" ht="21" customHeight="1" thickBot="1" x14ac:dyDescent="0.2">
      <c r="B31" s="56" t="s">
        <v>13</v>
      </c>
      <c r="C31" s="55"/>
      <c r="D31" s="9"/>
      <c r="E31" s="66"/>
    </row>
    <row r="32" spans="2:5" s="3" customFormat="1" ht="21" customHeight="1" x14ac:dyDescent="0.15">
      <c r="B32" s="56" t="s">
        <v>71</v>
      </c>
      <c r="C32" s="48">
        <f>IF('Home Office'!C43=0,"0", IF('Home Office'!C43 &gt; 'Home Office'!C44,'Home Office'!C43,'Home Office'!C44))</f>
        <v>13326.073260073261</v>
      </c>
      <c r="D32" s="9"/>
      <c r="E32" s="67" t="s">
        <v>82</v>
      </c>
    </row>
    <row r="33" spans="2:5" s="3" customFormat="1" ht="21" customHeight="1" x14ac:dyDescent="0.15">
      <c r="B33" s="56" t="s">
        <v>41</v>
      </c>
      <c r="C33" s="54"/>
      <c r="D33" s="9"/>
      <c r="E33" s="66"/>
    </row>
    <row r="34" spans="2:5" s="3" customFormat="1" ht="21" customHeight="1" x14ac:dyDescent="0.15">
      <c r="B34" s="56" t="s">
        <v>14</v>
      </c>
      <c r="C34" s="54"/>
      <c r="D34" s="9"/>
      <c r="E34" s="66"/>
    </row>
    <row r="35" spans="2:5" s="3" customFormat="1" ht="21" customHeight="1" x14ac:dyDescent="0.15">
      <c r="B35" s="56" t="s">
        <v>26</v>
      </c>
      <c r="C35" s="54"/>
      <c r="D35" s="9"/>
      <c r="E35" s="66"/>
    </row>
    <row r="36" spans="2:5" s="3" customFormat="1" ht="21" customHeight="1" x14ac:dyDescent="0.15">
      <c r="B36" s="56" t="s">
        <v>15</v>
      </c>
      <c r="C36" s="54"/>
      <c r="D36" s="9"/>
      <c r="E36" s="66"/>
    </row>
    <row r="37" spans="2:5" s="3" customFormat="1" ht="21" customHeight="1" x14ac:dyDescent="0.15">
      <c r="B37" s="56" t="s">
        <v>16</v>
      </c>
      <c r="C37" s="54"/>
      <c r="D37" s="9"/>
      <c r="E37" s="66"/>
    </row>
    <row r="38" spans="2:5" s="3" customFormat="1" ht="21" customHeight="1" x14ac:dyDescent="0.15">
      <c r="B38" s="56" t="s">
        <v>28</v>
      </c>
      <c r="C38" s="54"/>
      <c r="D38" s="9"/>
      <c r="E38" s="66"/>
    </row>
    <row r="39" spans="2:5" s="3" customFormat="1" ht="21" customHeight="1" x14ac:dyDescent="0.15">
      <c r="B39" s="56" t="s">
        <v>17</v>
      </c>
      <c r="C39" s="54"/>
      <c r="D39" s="9"/>
      <c r="E39" s="66"/>
    </row>
    <row r="40" spans="2:5" s="3" customFormat="1" ht="21" customHeight="1" x14ac:dyDescent="0.15">
      <c r="B40" s="56" t="s">
        <v>18</v>
      </c>
      <c r="C40" s="54"/>
      <c r="D40" s="9"/>
      <c r="E40" s="66"/>
    </row>
    <row r="41" spans="2:5" s="3" customFormat="1" ht="21" customHeight="1" x14ac:dyDescent="0.15">
      <c r="B41" s="57" t="s">
        <v>19</v>
      </c>
      <c r="C41" s="54"/>
      <c r="D41" s="9"/>
      <c r="E41" s="66"/>
    </row>
    <row r="42" spans="2:5" s="3" customFormat="1" ht="21" customHeight="1" x14ac:dyDescent="0.15">
      <c r="B42" s="57" t="s">
        <v>36</v>
      </c>
      <c r="C42" s="54"/>
      <c r="D42" s="9"/>
      <c r="E42" s="66"/>
    </row>
    <row r="43" spans="2:5" s="3" customFormat="1" ht="21" customHeight="1" x14ac:dyDescent="0.15">
      <c r="B43" s="57" t="s">
        <v>38</v>
      </c>
      <c r="C43" s="54"/>
      <c r="D43" s="9"/>
      <c r="E43" s="66"/>
    </row>
    <row r="44" spans="2:5" s="3" customFormat="1" ht="21" customHeight="1" x14ac:dyDescent="0.15">
      <c r="B44" s="57" t="s">
        <v>37</v>
      </c>
      <c r="C44" s="54"/>
      <c r="D44" s="9"/>
      <c r="E44" s="66"/>
    </row>
    <row r="45" spans="2:5" s="3" customFormat="1" ht="21" customHeight="1" x14ac:dyDescent="0.15">
      <c r="B45" s="56" t="s">
        <v>79</v>
      </c>
      <c r="C45" s="54"/>
      <c r="D45" s="9"/>
      <c r="E45" s="66"/>
    </row>
    <row r="46" spans="2:5" s="3" customFormat="1" ht="21" customHeight="1" x14ac:dyDescent="0.15">
      <c r="B46" s="56" t="s">
        <v>30</v>
      </c>
      <c r="C46" s="54"/>
      <c r="D46" s="9"/>
      <c r="E46" s="66"/>
    </row>
    <row r="47" spans="2:5" s="3" customFormat="1" ht="21" customHeight="1" x14ac:dyDescent="0.15">
      <c r="B47" s="56" t="s">
        <v>20</v>
      </c>
      <c r="C47" s="54"/>
      <c r="D47" s="9"/>
      <c r="E47" s="66"/>
    </row>
    <row r="48" spans="2:5" s="3" customFormat="1" ht="21" customHeight="1" x14ac:dyDescent="0.15">
      <c r="B48" s="56" t="s">
        <v>33</v>
      </c>
      <c r="C48" s="54"/>
      <c r="D48" s="9"/>
      <c r="E48" s="66"/>
    </row>
    <row r="49" spans="2:5" s="3" customFormat="1" ht="21" customHeight="1" x14ac:dyDescent="0.15">
      <c r="B49" s="56" t="s">
        <v>35</v>
      </c>
      <c r="C49" s="54"/>
      <c r="D49" s="9"/>
      <c r="E49" s="66"/>
    </row>
    <row r="50" spans="2:5" s="3" customFormat="1" ht="21" customHeight="1" x14ac:dyDescent="0.15">
      <c r="B50" s="60"/>
      <c r="C50" s="54"/>
      <c r="D50" s="9"/>
      <c r="E50" s="66"/>
    </row>
    <row r="51" spans="2:5" s="3" customFormat="1" ht="21" customHeight="1" x14ac:dyDescent="0.15">
      <c r="B51" s="61" t="s">
        <v>42</v>
      </c>
      <c r="C51" s="54"/>
      <c r="D51" s="9"/>
      <c r="E51" s="66"/>
    </row>
    <row r="52" spans="2:5" s="3" customFormat="1" ht="21" customHeight="1" x14ac:dyDescent="0.15">
      <c r="B52" s="62"/>
      <c r="C52" s="54"/>
      <c r="D52" s="9"/>
      <c r="E52" s="66"/>
    </row>
    <row r="53" spans="2:5" s="3" customFormat="1" ht="21" customHeight="1" x14ac:dyDescent="0.15">
      <c r="B53" s="62"/>
      <c r="C53" s="54"/>
      <c r="D53" s="9"/>
      <c r="E53" s="66"/>
    </row>
    <row r="54" spans="2:5" s="3" customFormat="1" ht="21" customHeight="1" x14ac:dyDescent="0.15">
      <c r="B54" s="62"/>
      <c r="C54" s="54"/>
      <c r="D54" s="9"/>
      <c r="E54" s="66"/>
    </row>
    <row r="55" spans="2:5" s="3" customFormat="1" ht="21" customHeight="1" thickBot="1" x14ac:dyDescent="0.2">
      <c r="B55" s="62"/>
      <c r="C55" s="55"/>
      <c r="D55" s="9"/>
      <c r="E55" s="66"/>
    </row>
    <row r="56" spans="2:5" s="3" customFormat="1" ht="19" customHeight="1" x14ac:dyDescent="0.15">
      <c r="B56" s="7" t="s">
        <v>21</v>
      </c>
      <c r="C56" s="18">
        <f>SUM(C18:C49)</f>
        <v>13826.073260073261</v>
      </c>
      <c r="E56" s="66"/>
    </row>
    <row r="57" spans="2:5" s="3" customFormat="1" ht="19" customHeight="1" x14ac:dyDescent="0.15">
      <c r="B57" s="4"/>
      <c r="C57" s="17"/>
      <c r="D57" s="9"/>
      <c r="E57" s="66"/>
    </row>
    <row r="58" spans="2:5" s="3" customFormat="1" ht="19" customHeight="1" x14ac:dyDescent="0.15">
      <c r="B58" s="2" t="s">
        <v>22</v>
      </c>
      <c r="C58" s="19">
        <f>C14-C56</f>
        <v>171176.92673992674</v>
      </c>
      <c r="E58" s="66"/>
    </row>
    <row r="59" spans="2:5" ht="19" customHeight="1" x14ac:dyDescent="0.2">
      <c r="B59" s="63" t="s">
        <v>43</v>
      </c>
      <c r="E59" s="68"/>
    </row>
    <row r="60" spans="2:5" ht="19" customHeight="1" x14ac:dyDescent="0.2">
      <c r="B60" s="1"/>
      <c r="C60" s="20"/>
      <c r="D60" s="11"/>
    </row>
  </sheetData>
  <pageMargins left="0.7" right="0.7" top="0.75" bottom="0.75" header="0.3" footer="0.3"/>
  <pageSetup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79AF22-F6C2-6646-84F9-17789B3EF4D7}">
  <dimension ref="B3:D45"/>
  <sheetViews>
    <sheetView workbookViewId="0">
      <selection activeCell="E9" sqref="E9"/>
    </sheetView>
  </sheetViews>
  <sheetFormatPr baseColWidth="10" defaultRowHeight="13" x14ac:dyDescent="0.15"/>
  <cols>
    <col min="1" max="1" width="5.5" customWidth="1"/>
    <col min="2" max="2" width="81.33203125" customWidth="1"/>
    <col min="3" max="3" width="21.6640625" customWidth="1"/>
    <col min="4" max="4" width="24.1640625" customWidth="1"/>
  </cols>
  <sheetData>
    <row r="3" spans="2:4" ht="35" customHeight="1" x14ac:dyDescent="0.15">
      <c r="B3" s="29" t="s">
        <v>52</v>
      </c>
    </row>
    <row r="4" spans="2:4" ht="19" customHeight="1" x14ac:dyDescent="0.15">
      <c r="B4" s="52" t="s">
        <v>77</v>
      </c>
    </row>
    <row r="5" spans="2:4" ht="25" customHeight="1" x14ac:dyDescent="0.15">
      <c r="B5" s="12"/>
    </row>
    <row r="6" spans="2:4" ht="35" customHeight="1" x14ac:dyDescent="0.15">
      <c r="B6" s="49" t="s">
        <v>74</v>
      </c>
      <c r="C6" s="25" t="s">
        <v>72</v>
      </c>
    </row>
    <row r="7" spans="2:4" ht="22" customHeight="1" x14ac:dyDescent="0.15">
      <c r="B7" s="38" t="s">
        <v>69</v>
      </c>
      <c r="C7" s="50">
        <v>200</v>
      </c>
    </row>
    <row r="8" spans="2:4" ht="22" customHeight="1" thickBot="1" x14ac:dyDescent="0.2">
      <c r="B8" s="38" t="s">
        <v>50</v>
      </c>
      <c r="C8" s="39">
        <v>1400</v>
      </c>
      <c r="D8" s="53" t="s">
        <v>76</v>
      </c>
    </row>
    <row r="9" spans="2:4" ht="22" customHeight="1" x14ac:dyDescent="0.25">
      <c r="B9" s="28" t="s">
        <v>51</v>
      </c>
      <c r="C9" s="37">
        <f>IF(C8&gt;0,C7/C8,0)</f>
        <v>0.14285714285714285</v>
      </c>
    </row>
    <row r="10" spans="2:4" ht="22" customHeight="1" x14ac:dyDescent="0.25">
      <c r="B10" s="28"/>
      <c r="C10" s="37"/>
    </row>
    <row r="11" spans="2:4" ht="22" customHeight="1" x14ac:dyDescent="0.25">
      <c r="B11" s="28"/>
      <c r="C11" s="37"/>
    </row>
    <row r="13" spans="2:4" ht="30" customHeight="1" x14ac:dyDescent="0.15">
      <c r="B13" s="49" t="s">
        <v>73</v>
      </c>
      <c r="C13" s="25" t="s">
        <v>54</v>
      </c>
      <c r="D13" s="25" t="s">
        <v>55</v>
      </c>
    </row>
    <row r="14" spans="2:4" ht="46" customHeight="1" x14ac:dyDescent="0.2">
      <c r="B14" s="24" t="s">
        <v>7</v>
      </c>
      <c r="C14" s="26" t="s">
        <v>57</v>
      </c>
      <c r="D14" s="26" t="s">
        <v>59</v>
      </c>
    </row>
    <row r="15" spans="2:4" ht="18" customHeight="1" x14ac:dyDescent="0.15">
      <c r="B15" s="34" t="s">
        <v>56</v>
      </c>
      <c r="C15" s="35"/>
      <c r="D15" s="40">
        <v>8000</v>
      </c>
    </row>
    <row r="16" spans="2:4" ht="18" customHeight="1" x14ac:dyDescent="0.15">
      <c r="B16" s="34" t="s">
        <v>15</v>
      </c>
      <c r="C16" s="35"/>
      <c r="D16" s="47"/>
    </row>
    <row r="17" spans="2:4" ht="18" customHeight="1" x14ac:dyDescent="0.15">
      <c r="B17" s="34" t="s">
        <v>53</v>
      </c>
      <c r="C17" s="35"/>
      <c r="D17" s="40">
        <v>3500</v>
      </c>
    </row>
    <row r="18" spans="2:4" ht="18" customHeight="1" x14ac:dyDescent="0.15">
      <c r="B18" s="15" t="s">
        <v>12</v>
      </c>
      <c r="C18" s="36"/>
      <c r="D18" s="41"/>
    </row>
    <row r="19" spans="2:4" ht="18" customHeight="1" x14ac:dyDescent="0.15">
      <c r="B19" s="15" t="s">
        <v>15</v>
      </c>
      <c r="C19" s="36"/>
      <c r="D19" s="41"/>
    </row>
    <row r="20" spans="2:4" ht="18" customHeight="1" x14ac:dyDescent="0.15">
      <c r="B20" s="15" t="s">
        <v>61</v>
      </c>
      <c r="C20" s="42">
        <v>566</v>
      </c>
      <c r="D20" s="42"/>
    </row>
    <row r="21" spans="2:4" ht="18" customHeight="1" x14ac:dyDescent="0.15">
      <c r="B21" s="15" t="s">
        <v>33</v>
      </c>
      <c r="C21" s="42"/>
      <c r="D21" s="42"/>
    </row>
    <row r="22" spans="2:4" ht="18" customHeight="1" x14ac:dyDescent="0.15">
      <c r="B22" s="45" t="s">
        <v>58</v>
      </c>
      <c r="C22" s="42"/>
      <c r="D22" s="42"/>
    </row>
    <row r="23" spans="2:4" ht="18" customHeight="1" x14ac:dyDescent="0.15">
      <c r="B23" s="46"/>
      <c r="C23" s="42"/>
      <c r="D23" s="42"/>
    </row>
    <row r="24" spans="2:4" ht="18" customHeight="1" x14ac:dyDescent="0.15">
      <c r="B24" s="46"/>
      <c r="C24" s="42"/>
      <c r="D24" s="42"/>
    </row>
    <row r="25" spans="2:4" ht="18" customHeight="1" thickBot="1" x14ac:dyDescent="0.2">
      <c r="B25" s="46"/>
      <c r="C25" s="43"/>
      <c r="D25" s="43"/>
    </row>
    <row r="26" spans="2:4" x14ac:dyDescent="0.15">
      <c r="C26" s="27">
        <f>SUM(C15:C25)</f>
        <v>566</v>
      </c>
      <c r="D26" s="27">
        <f>SUM(D15:D25)</f>
        <v>11500</v>
      </c>
    </row>
    <row r="27" spans="2:4" ht="16" customHeight="1" x14ac:dyDescent="0.15">
      <c r="C27" s="23"/>
      <c r="D27" s="23"/>
    </row>
    <row r="28" spans="2:4" x14ac:dyDescent="0.15">
      <c r="C28" s="23"/>
      <c r="D28" s="23"/>
    </row>
    <row r="29" spans="2:4" ht="27" customHeight="1" x14ac:dyDescent="0.15">
      <c r="B29" s="51" t="s">
        <v>75</v>
      </c>
      <c r="C29" s="25" t="s">
        <v>54</v>
      </c>
      <c r="D29" s="25" t="s">
        <v>55</v>
      </c>
    </row>
    <row r="30" spans="2:4" ht="20" customHeight="1" x14ac:dyDescent="0.15">
      <c r="B30" s="15" t="s">
        <v>64</v>
      </c>
      <c r="C30" s="30"/>
      <c r="D30" s="42">
        <v>250000</v>
      </c>
    </row>
    <row r="31" spans="2:4" ht="20" customHeight="1" x14ac:dyDescent="0.15">
      <c r="B31" s="44" t="s">
        <v>65</v>
      </c>
      <c r="C31" s="42"/>
      <c r="D31" s="42">
        <v>10000</v>
      </c>
    </row>
    <row r="32" spans="2:4" ht="20" customHeight="1" x14ac:dyDescent="0.15">
      <c r="B32" s="44" t="s">
        <v>67</v>
      </c>
      <c r="C32" s="42">
        <v>12000</v>
      </c>
      <c r="D32" s="42"/>
    </row>
    <row r="33" spans="2:4" ht="20" customHeight="1" x14ac:dyDescent="0.15">
      <c r="B33" s="45" t="s">
        <v>66</v>
      </c>
      <c r="C33" s="42"/>
      <c r="D33" s="42"/>
    </row>
    <row r="34" spans="2:4" ht="20" customHeight="1" x14ac:dyDescent="0.15">
      <c r="B34" s="44"/>
      <c r="C34" s="42"/>
      <c r="D34" s="42"/>
    </row>
    <row r="35" spans="2:4" ht="20" customHeight="1" x14ac:dyDescent="0.15">
      <c r="B35" s="44"/>
      <c r="C35" s="42"/>
      <c r="D35" s="42"/>
    </row>
    <row r="36" spans="2:4" ht="20" customHeight="1" x14ac:dyDescent="0.15">
      <c r="B36" s="44"/>
      <c r="C36" s="42"/>
      <c r="D36" s="42"/>
    </row>
    <row r="37" spans="2:4" ht="20" customHeight="1" x14ac:dyDescent="0.15">
      <c r="B37" s="46"/>
      <c r="C37" s="42"/>
      <c r="D37" s="42"/>
    </row>
    <row r="38" spans="2:4" ht="20" customHeight="1" thickBot="1" x14ac:dyDescent="0.2">
      <c r="B38" s="46"/>
      <c r="C38" s="43"/>
      <c r="D38" s="43"/>
    </row>
    <row r="39" spans="2:4" ht="14" x14ac:dyDescent="0.15">
      <c r="B39" s="14" t="s">
        <v>60</v>
      </c>
      <c r="C39" s="27">
        <f>SUM(C29:C38)/39</f>
        <v>307.69230769230768</v>
      </c>
      <c r="D39" s="27">
        <f>(SUM(D29:D38)/39)*C9</f>
        <v>952.38095238095241</v>
      </c>
    </row>
    <row r="42" spans="2:4" ht="27" customHeight="1" x14ac:dyDescent="0.15">
      <c r="B42" s="5" t="s">
        <v>68</v>
      </c>
      <c r="C42" s="10"/>
      <c r="D42" s="23"/>
    </row>
    <row r="43" spans="2:4" ht="21" customHeight="1" x14ac:dyDescent="0.15">
      <c r="B43" s="31" t="s">
        <v>62</v>
      </c>
      <c r="C43" s="32">
        <f>IF(C7=0,0,C39+D39+C26+D26)</f>
        <v>13326.073260073261</v>
      </c>
      <c r="D43" s="23"/>
    </row>
    <row r="44" spans="2:4" ht="21" customHeight="1" x14ac:dyDescent="0.15">
      <c r="B44" s="31" t="s">
        <v>63</v>
      </c>
      <c r="C44" s="33">
        <f>IF(C7*5&lt;1500,C7*5,1500)</f>
        <v>1000</v>
      </c>
    </row>
    <row r="45" spans="2:4" x14ac:dyDescent="0.15">
      <c r="D45" s="10"/>
    </row>
  </sheetData>
  <sheetProtection sheet="1" objects="1" scenarios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Profit and Loss</vt:lpstr>
      <vt:lpstr>Home Office</vt:lpstr>
      <vt:lpstr>'Profit and Loss'!Print_Area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Kevin Strel</cp:lastModifiedBy>
  <dcterms:created xsi:type="dcterms:W3CDTF">2025-03-01T01:04:08Z</dcterms:created>
  <dcterms:modified xsi:type="dcterms:W3CDTF">2026-01-12T02:43:30Z</dcterms:modified>
</cp:coreProperties>
</file>